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y-wada\Desktop\1.22〆　経営比較分析表\"/>
    </mc:Choice>
  </mc:AlternateContent>
  <xr:revisionPtr revIDLastSave="0" documentId="13_ncr:1_{B1007CEB-E529-4855-AC33-7E8C86966781}" xr6:coauthVersionLast="43" xr6:coauthVersionMax="43" xr10:uidLastSave="{00000000-0000-0000-0000-000000000000}"/>
  <workbookProtection workbookAlgorithmName="SHA-512" workbookHashValue="/d7wReFADPqSZFhSB775m+5ue9385D563PrEK6fo4dDkrlCKxwXCNnkP/mzv33J8WptccDthjYsU9QOPRPJqnw==" workbookSaltValue="vOY00h1+7NI4be/SzKu7Dw==" workbookSpinCount="100000" lockStructure="1"/>
  <bookViews>
    <workbookView xWindow="-120" yWindow="-120" windowWidth="29040" windowHeight="15840" xr2:uid="{00000000-000D-0000-FFFF-FFFF00000000}"/>
  </bookViews>
  <sheets>
    <sheet name="法非適用_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5" i="4"/>
  <c r="I85" i="4"/>
  <c r="H85" i="4"/>
  <c r="E85" i="4"/>
  <c r="BB10" i="4"/>
  <c r="AT10" i="4"/>
  <c r="AL10" i="4"/>
  <c r="W10" i="4"/>
  <c r="I10" i="4"/>
  <c r="B10" i="4"/>
  <c r="AT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<sst xmlns="http://schemas.openxmlformats.org/spreadsheetml/2006/main" count="233" uniqueCount="117">
  <si>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</si>
  <si>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</si>
  <si>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</si>
  <si>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</si>
  <si>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</si>
  <si>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</si>
  <si>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</si>
  <si>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</si>
  <si>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</si>
  <si>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</si>
  <si>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</si>
  <si>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</si>
  <si>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</si>
  <si>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</si>
  <si>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</si>
  <si>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</si>
  <si>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</si>
  <si>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</si>
  <si>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</si>
  <si>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</si>
  <si>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</si>
  <si>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</si>
  <si>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</si>
  <si>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</si>
  <si>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</si>
  <si>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</si>
  <si>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</si>
  <si>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</si>
  <si>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</si>
  <si>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</si>
  <si>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</si>
  <si>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</si>
  <si>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</si>
  <si>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</si>
  <si>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</si>
  <si>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</si>
  <si>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</si>
  <si>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</si>
  <si>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</si>
  <si>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</si>
  <si>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</si>
  <si>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</si>
  <si>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</si>
  <si>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</si>
  <si>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</si>
  <si>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</si>
  <si>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</si>
  <si>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</si>
  <si>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</si>
  <si>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</si>
  <si>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</si>
  <si>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</si>
  <si>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</si>
  <si>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</si>
  <si>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</si>
  <si>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</si>
  <si>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</si>
  <si>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</si>
  <si>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</si>
  <si>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</si>
  <si>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</si>
  <si>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</si>
  <si>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</si>
  <si>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</si>
  <si>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</si>
  <si>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</si>
  <si>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</si>
  <si>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</si>
  <si>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</si>
  <si>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</si>
  <si>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</si>
  <si>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</si>
  <si>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</si>
  <si>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</si>
  <si>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</si>
  <si>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</si>
  <si>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</si>
  <si>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</si>
  <si>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</si>
  <si>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</si>
  <si>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</si>
  <si>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</si>
  <si>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</si>
  <si>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</si>
  <si>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</si>
  <si>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</si>
  <si>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</si>
  <si>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</si>
  <si>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</si>
  <si>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</si>
  <si>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</si>
  <si>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</si>
  <si>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</si>
  <si>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</si>
  <si>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</si>
  <si>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</si>
  <si>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礼文町</t>
  </si>
  <si>
    <t>法非適用</t>
  </si>
  <si>
    <t>水道事業</t>
  </si>
  <si>
    <t>簡易水道事業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</si>
  <si>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</si>
  <si>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</si>
  <si>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</si>
  <si>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</si>
  <si>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</si>
  <si>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</si>
  <si>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</si>
  <si>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</si>
  <si>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</si>
  <si>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</si>
  <si>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</si>
  <si>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</si>
  <si>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</si>
  <si>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</si>
  <si>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経営収支比率・料金回収率ともに平均値より高い数値ではあるが、給水人口が年々減少し、大幅な増額が不可能なため、繰出金に頼った運営をせざるを得ない状況にある。
また、施設利用率は高いが、有収率が低いことについては、施設・管路の老朽化等による漏水が影響していると思われる。漏水については、漏水調査等により改修し、有収率の向上を目指している。</t>
    <rPh sb="0" eb="2">
      <t>ケイエイ</t>
    </rPh>
    <rPh sb="2" eb="4">
      <t>シュウシ</t>
    </rPh>
    <rPh sb="4" eb="6">
      <t>ヒリツ</t>
    </rPh>
    <rPh sb="7" eb="9">
      <t>リョウキン</t>
    </rPh>
    <rPh sb="9" eb="11">
      <t>カイシュウ</t>
    </rPh>
    <rPh sb="11" eb="12">
      <t>リツ</t>
    </rPh>
    <rPh sb="15" eb="18">
      <t>ヘイキンチ</t>
    </rPh>
    <rPh sb="20" eb="21">
      <t>タカ</t>
    </rPh>
    <rPh sb="22" eb="24">
      <t>スウチ</t>
    </rPh>
    <rPh sb="30" eb="32">
      <t>キュウスイ</t>
    </rPh>
    <rPh sb="32" eb="34">
      <t>ジンコウ</t>
    </rPh>
    <rPh sb="35" eb="37">
      <t>ネンネン</t>
    </rPh>
    <rPh sb="37" eb="39">
      <t>ゲンショウ</t>
    </rPh>
    <rPh sb="41" eb="43">
      <t>オオハバ</t>
    </rPh>
    <rPh sb="44" eb="46">
      <t>ゾウガク</t>
    </rPh>
    <rPh sb="47" eb="50">
      <t>フカノウ</t>
    </rPh>
    <rPh sb="54" eb="55">
      <t>クリ</t>
    </rPh>
    <rPh sb="55" eb="57">
      <t>シュッキン</t>
    </rPh>
    <rPh sb="56" eb="57">
      <t>キン</t>
    </rPh>
    <rPh sb="58" eb="59">
      <t>タヨ</t>
    </rPh>
    <rPh sb="61" eb="63">
      <t>ウンエイ</t>
    </rPh>
    <rPh sb="68" eb="69">
      <t>エ</t>
    </rPh>
    <rPh sb="71" eb="73">
      <t>ジョウキョウ</t>
    </rPh>
    <rPh sb="81" eb="83">
      <t>シセツ</t>
    </rPh>
    <rPh sb="83" eb="85">
      <t>リヨウ</t>
    </rPh>
    <rPh sb="85" eb="86">
      <t>リツ</t>
    </rPh>
    <rPh sb="87" eb="88">
      <t>タカ</t>
    </rPh>
    <rPh sb="91" eb="94">
      <t>ユウシュウリツ</t>
    </rPh>
    <rPh sb="95" eb="96">
      <t>ヒク</t>
    </rPh>
    <rPh sb="105" eb="107">
      <t>シセツ</t>
    </rPh>
    <rPh sb="108" eb="110">
      <t>カンロ</t>
    </rPh>
    <rPh sb="111" eb="114">
      <t>ロウキュウカ</t>
    </rPh>
    <rPh sb="114" eb="115">
      <t>トウ</t>
    </rPh>
    <rPh sb="118" eb="120">
      <t>ロウスイ</t>
    </rPh>
    <rPh sb="121" eb="123">
      <t>エイキョウ</t>
    </rPh>
    <rPh sb="128" eb="129">
      <t>オモ</t>
    </rPh>
    <rPh sb="133" eb="135">
      <t>ロウスイ</t>
    </rPh>
    <rPh sb="141" eb="143">
      <t>ロウスイ</t>
    </rPh>
    <rPh sb="143" eb="145">
      <t>チョウサ</t>
    </rPh>
    <rPh sb="145" eb="146">
      <t>トウ</t>
    </rPh>
    <rPh sb="149" eb="151">
      <t>カイシュウ</t>
    </rPh>
    <rPh sb="153" eb="156">
      <t>ユウシュウリツ</t>
    </rPh>
    <rPh sb="157" eb="159">
      <t>コウジョウ</t>
    </rPh>
    <rPh sb="160" eb="162">
      <t>メザ</t>
    </rPh>
    <phoneticPr fontId="4"/>
  </si>
  <si>
    <t>管路については、耐用年数を経過しているものが多く、道路改良工事等に合わせて布設替工事をしているが、間に合っていない状況にある。
また施設・機器設備についても、多くのものが耐用年数を経過している。</t>
    <rPh sb="0" eb="2">
      <t>カンロ</t>
    </rPh>
    <rPh sb="8" eb="10">
      <t>タイヨウ</t>
    </rPh>
    <rPh sb="10" eb="12">
      <t>ネンスウ</t>
    </rPh>
    <rPh sb="13" eb="15">
      <t>ケイカ</t>
    </rPh>
    <rPh sb="22" eb="23">
      <t>オオ</t>
    </rPh>
    <rPh sb="25" eb="27">
      <t>ドウロ</t>
    </rPh>
    <rPh sb="27" eb="29">
      <t>カイリョウ</t>
    </rPh>
    <rPh sb="29" eb="31">
      <t>コウジ</t>
    </rPh>
    <rPh sb="31" eb="32">
      <t>トウ</t>
    </rPh>
    <rPh sb="33" eb="34">
      <t>ア</t>
    </rPh>
    <rPh sb="37" eb="40">
      <t>フセツガ</t>
    </rPh>
    <rPh sb="40" eb="42">
      <t>コウジ</t>
    </rPh>
    <rPh sb="49" eb="50">
      <t>マ</t>
    </rPh>
    <rPh sb="51" eb="52">
      <t>ア</t>
    </rPh>
    <rPh sb="57" eb="59">
      <t>ジョウキョウ</t>
    </rPh>
    <rPh sb="66" eb="68">
      <t>シセツ</t>
    </rPh>
    <rPh sb="69" eb="71">
      <t>キキ</t>
    </rPh>
    <rPh sb="71" eb="73">
      <t>セツビ</t>
    </rPh>
    <rPh sb="79" eb="80">
      <t>オオ</t>
    </rPh>
    <rPh sb="85" eb="87">
      <t>タイヨウ</t>
    </rPh>
    <rPh sb="87" eb="89">
      <t>ネンスウ</t>
    </rPh>
    <rPh sb="90" eb="92">
      <t>ケイカ</t>
    </rPh>
    <phoneticPr fontId="4"/>
  </si>
  <si>
    <t>現在３つの施設を運営しているが、すべての施設が耐用年数を経過しており、更新が必要である。
平成２８年度より、２つの施設統合に向けて進めており、平成２９年度から工事に着手し、管路更新率と有収率の向上に努めている。</t>
    <rPh sb="0" eb="2">
      <t>ゲンザイ</t>
    </rPh>
    <rPh sb="5" eb="7">
      <t>シセツ</t>
    </rPh>
    <rPh sb="8" eb="10">
      <t>ウンエイ</t>
    </rPh>
    <rPh sb="20" eb="22">
      <t>シセツ</t>
    </rPh>
    <rPh sb="23" eb="25">
      <t>タイヨウ</t>
    </rPh>
    <rPh sb="25" eb="27">
      <t>ネンスウ</t>
    </rPh>
    <rPh sb="28" eb="30">
      <t>ケイカ</t>
    </rPh>
    <rPh sb="35" eb="37">
      <t>コウシン</t>
    </rPh>
    <rPh sb="38" eb="40">
      <t>ヒツヨウ</t>
    </rPh>
    <rPh sb="45" eb="47">
      <t>ヘイセイ</t>
    </rPh>
    <rPh sb="49" eb="51">
      <t>ネンド</t>
    </rPh>
    <rPh sb="57" eb="59">
      <t>シセツ</t>
    </rPh>
    <rPh sb="59" eb="61">
      <t>トウゴウ</t>
    </rPh>
    <rPh sb="62" eb="63">
      <t>ム</t>
    </rPh>
    <rPh sb="65" eb="66">
      <t>スス</t>
    </rPh>
    <rPh sb="71" eb="73">
      <t>ヘイセイ</t>
    </rPh>
    <rPh sb="75" eb="77">
      <t>ネンド</t>
    </rPh>
    <rPh sb="79" eb="81">
      <t>コウジ</t>
    </rPh>
    <rPh sb="82" eb="84">
      <t>チャクシュ</t>
    </rPh>
    <rPh sb="86" eb="88">
      <t>カンロ</t>
    </rPh>
    <rPh sb="88" eb="90">
      <t>コウシン</t>
    </rPh>
    <rPh sb="90" eb="91">
      <t>リツ</t>
    </rPh>
    <rPh sb="92" eb="95">
      <t>ユウシュウリツ</t>
    </rPh>
    <rPh sb="96" eb="98">
      <t>コウジョウ</t>
    </rPh>
    <rPh sb="99" eb="100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</si>
</sst>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 formatCode="#,##0.00;&quot;△&quot;#,##0.00;&quot;-&quot;">
                  <c:v>0.83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0.02</c:v>
                </c:pt>
                <c:pt idx="4" formatCode="#,##0.00;&quot;△&quot;#,##0.00;&quot;-&quot;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55-4F82-BD17-1E5E807AF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0.65</c:v>
                </c:pt>
                <c:pt idx="1">
                  <c:v>0.53</c:v>
                </c:pt>
                <c:pt idx="2">
                  <c:v>0.72</c:v>
                </c:pt>
                <c:pt idx="3">
                  <c:v>0.53</c:v>
                </c:pt>
                <c:pt idx="4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55-4F82-BD17-1E5E807AF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73.84</c:v>
                </c:pt>
                <c:pt idx="1">
                  <c:v>71.12</c:v>
                </c:pt>
                <c:pt idx="2">
                  <c:v>74.400000000000006</c:v>
                </c:pt>
                <c:pt idx="3">
                  <c:v>72.13</c:v>
                </c:pt>
                <c:pt idx="4">
                  <c:v>69.59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0E-4AE4-AD62-C9FA504F6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57.29</c:v>
                </c:pt>
                <c:pt idx="1">
                  <c:v>55.9</c:v>
                </c:pt>
                <c:pt idx="2">
                  <c:v>57.3</c:v>
                </c:pt>
                <c:pt idx="3">
                  <c:v>56.76</c:v>
                </c:pt>
                <c:pt idx="4">
                  <c:v>56.04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0E-4AE4-AD62-C9FA504F6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47.62</c:v>
                </c:pt>
                <c:pt idx="1">
                  <c:v>47.62</c:v>
                </c:pt>
                <c:pt idx="2">
                  <c:v>47.62</c:v>
                </c:pt>
                <c:pt idx="3">
                  <c:v>47.62</c:v>
                </c:pt>
                <c:pt idx="4">
                  <c:v>47.62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73-44A1-8B84-B7DD54A13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73.69</c:v>
                </c:pt>
                <c:pt idx="1">
                  <c:v>73.28</c:v>
                </c:pt>
                <c:pt idx="2">
                  <c:v>72.42</c:v>
                </c:pt>
                <c:pt idx="3">
                  <c:v>73.069999999999993</c:v>
                </c:pt>
                <c:pt idx="4">
                  <c:v>72.78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73-44A1-8B84-B7DD54A13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86.09</c:v>
                </c:pt>
                <c:pt idx="1">
                  <c:v>86.38</c:v>
                </c:pt>
                <c:pt idx="2">
                  <c:v>88.36</c:v>
                </c:pt>
                <c:pt idx="3">
                  <c:v>86.49</c:v>
                </c:pt>
                <c:pt idx="4">
                  <c:v>84.61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B-4A87-872B-742F571EB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76.27</c:v>
                </c:pt>
                <c:pt idx="1">
                  <c:v>77.56</c:v>
                </c:pt>
                <c:pt idx="2">
                  <c:v>78.510000000000005</c:v>
                </c:pt>
                <c:pt idx="3">
                  <c:v>77.91</c:v>
                </c:pt>
                <c:pt idx="4">
                  <c:v>79.099999999999994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8B-4A87-872B-742F571EB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32-421A-98C9-D72147542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32-421A-98C9-D72147542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B6-407B-858C-686F05B6F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B6-407B-858C-686F05B6F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35-424C-9E88-1C8DFA488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35-424C-9E88-1C8DFA488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ED-4CCE-9D5B-AEB5422B4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D-4CCE-9D5B-AEB5422B4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272.29000000000002</c:v>
                </c:pt>
                <c:pt idx="1">
                  <c:v>279.42</c:v>
                </c:pt>
                <c:pt idx="2">
                  <c:v>344.38</c:v>
                </c:pt>
                <c:pt idx="3">
                  <c:v>408.04</c:v>
                </c:pt>
                <c:pt idx="4">
                  <c:v>515.28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3-47CB-8EFB-1BED15F06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1134.67</c:v>
                </c:pt>
                <c:pt idx="1">
                  <c:v>1144.79</c:v>
                </c:pt>
                <c:pt idx="2">
                  <c:v>1061.58</c:v>
                </c:pt>
                <c:pt idx="3">
                  <c:v>1007.7</c:v>
                </c:pt>
                <c:pt idx="4">
                  <c:v>1018.52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53-47CB-8EFB-1BED15F06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46.75</c:v>
                </c:pt>
                <c:pt idx="1">
                  <c:v>74.430000000000007</c:v>
                </c:pt>
                <c:pt idx="2">
                  <c:v>82.11</c:v>
                </c:pt>
                <c:pt idx="3">
                  <c:v>86.43</c:v>
                </c:pt>
                <c:pt idx="4">
                  <c:v>82.52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7C-4161-A4ED-9CEAE2F7E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40.6</c:v>
                </c:pt>
                <c:pt idx="1">
                  <c:v>56.04</c:v>
                </c:pt>
                <c:pt idx="2">
                  <c:v>58.52</c:v>
                </c:pt>
                <c:pt idx="3">
                  <c:v>59.22</c:v>
                </c:pt>
                <c:pt idx="4">
                  <c:v>58.79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7C-4161-A4ED-9CEAE2F7E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583.72</c:v>
                </c:pt>
                <c:pt idx="1">
                  <c:v>373.07</c:v>
                </c:pt>
                <c:pt idx="2">
                  <c:v>325.89999999999998</c:v>
                </c:pt>
                <c:pt idx="3">
                  <c:v>315.11</c:v>
                </c:pt>
                <c:pt idx="4">
                  <c:v>339.56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B-400D-8BB0-D897D67B0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440.03</c:v>
                </c:pt>
                <c:pt idx="1">
                  <c:v>304.35000000000002</c:v>
                </c:pt>
                <c:pt idx="2">
                  <c:v>296.3</c:v>
                </c:pt>
                <c:pt idx="3">
                  <c:v>292.89999999999998</c:v>
                </c:pt>
                <c:pt idx="4">
                  <c:v>298.25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4B-400D-8BB0-D897D67B0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【1,084.05】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【300.47】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北海道　礼文町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2" t="s">
        <v>1</v>
      </c>
      <c r="C7" s="72"/>
      <c r="D7" s="72"/>
      <c r="E7" s="72"/>
      <c r="F7" s="72"/>
      <c r="G7" s="72"/>
      <c r="H7" s="72"/>
      <c r="I7" s="72" t="s">
        <v>2</v>
      </c>
      <c r="J7" s="72"/>
      <c r="K7" s="72"/>
      <c r="L7" s="72"/>
      <c r="M7" s="72"/>
      <c r="N7" s="72"/>
      <c r="O7" s="72"/>
      <c r="P7" s="72" t="s">
        <v>3</v>
      </c>
      <c r="Q7" s="72"/>
      <c r="R7" s="72"/>
      <c r="S7" s="72"/>
      <c r="T7" s="72"/>
      <c r="U7" s="72"/>
      <c r="V7" s="72"/>
      <c r="W7" s="72" t="s">
        <v>4</v>
      </c>
      <c r="X7" s="72"/>
      <c r="Y7" s="72"/>
      <c r="Z7" s="72"/>
      <c r="AA7" s="72"/>
      <c r="AB7" s="72"/>
      <c r="AC7" s="72"/>
      <c r="AD7" s="72" t="s">
        <v>5</v>
      </c>
      <c r="AE7" s="72"/>
      <c r="AF7" s="72"/>
      <c r="AG7" s="72"/>
      <c r="AH7" s="72"/>
      <c r="AI7" s="72"/>
      <c r="AJ7" s="72"/>
      <c r="AK7" s="2"/>
      <c r="AL7" s="72" t="s">
        <v>6</v>
      </c>
      <c r="AM7" s="72"/>
      <c r="AN7" s="72"/>
      <c r="AO7" s="72"/>
      <c r="AP7" s="72"/>
      <c r="AQ7" s="72"/>
      <c r="AR7" s="72"/>
      <c r="AS7" s="72"/>
      <c r="AT7" s="72" t="s">
        <v>7</v>
      </c>
      <c r="AU7" s="72"/>
      <c r="AV7" s="72"/>
      <c r="AW7" s="72"/>
      <c r="AX7" s="72"/>
      <c r="AY7" s="72"/>
      <c r="AZ7" s="72"/>
      <c r="BA7" s="72"/>
      <c r="BB7" s="72" t="s">
        <v>8</v>
      </c>
      <c r="BC7" s="72"/>
      <c r="BD7" s="72"/>
      <c r="BE7" s="72"/>
      <c r="BF7" s="72"/>
      <c r="BG7" s="72"/>
      <c r="BH7" s="72"/>
      <c r="BI7" s="7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3" t="str">
        <f>データ!$I$6</f>
        <v>法非適用</v>
      </c>
      <c r="C8" s="73"/>
      <c r="D8" s="73"/>
      <c r="E8" s="73"/>
      <c r="F8" s="73"/>
      <c r="G8" s="73"/>
      <c r="H8" s="73"/>
      <c r="I8" s="73" t="str">
        <f>データ!$J$6</f>
        <v>水道事業</v>
      </c>
      <c r="J8" s="73"/>
      <c r="K8" s="73"/>
      <c r="L8" s="73"/>
      <c r="M8" s="73"/>
      <c r="N8" s="73"/>
      <c r="O8" s="73"/>
      <c r="P8" s="73" t="str">
        <f>データ!$K$6</f>
        <v>簡易水道事業</v>
      </c>
      <c r="Q8" s="73"/>
      <c r="R8" s="73"/>
      <c r="S8" s="73"/>
      <c r="T8" s="73"/>
      <c r="U8" s="73"/>
      <c r="V8" s="73"/>
      <c r="W8" s="73" t="str">
        <f>データ!$L$6</f>
        <v>D3</v>
      </c>
      <c r="X8" s="73"/>
      <c r="Y8" s="73"/>
      <c r="Z8" s="73"/>
      <c r="AA8" s="73"/>
      <c r="AB8" s="73"/>
      <c r="AC8" s="73"/>
      <c r="AD8" s="73" t="str">
        <f>データ!$M$6</f>
        <v>非設置</v>
      </c>
      <c r="AE8" s="73"/>
      <c r="AF8" s="73"/>
      <c r="AG8" s="73"/>
      <c r="AH8" s="73"/>
      <c r="AI8" s="73"/>
      <c r="AJ8" s="73"/>
      <c r="AK8" s="2"/>
      <c r="AL8" s="67">
        <f>データ!$R$6</f>
        <v>2477</v>
      </c>
      <c r="AM8" s="67"/>
      <c r="AN8" s="67"/>
      <c r="AO8" s="67"/>
      <c r="AP8" s="67"/>
      <c r="AQ8" s="67"/>
      <c r="AR8" s="67"/>
      <c r="AS8" s="67"/>
      <c r="AT8" s="66">
        <f>データ!$S$6</f>
        <v>81.64</v>
      </c>
      <c r="AU8" s="66"/>
      <c r="AV8" s="66"/>
      <c r="AW8" s="66"/>
      <c r="AX8" s="66"/>
      <c r="AY8" s="66"/>
      <c r="AZ8" s="66"/>
      <c r="BA8" s="66"/>
      <c r="BB8" s="66">
        <f>データ!$T$6</f>
        <v>30.34</v>
      </c>
      <c r="BC8" s="66"/>
      <c r="BD8" s="66"/>
      <c r="BE8" s="66"/>
      <c r="BF8" s="66"/>
      <c r="BG8" s="66"/>
      <c r="BH8" s="66"/>
      <c r="BI8" s="66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2" t="s">
        <v>12</v>
      </c>
      <c r="C9" s="72"/>
      <c r="D9" s="72"/>
      <c r="E9" s="72"/>
      <c r="F9" s="72"/>
      <c r="G9" s="72"/>
      <c r="H9" s="72"/>
      <c r="I9" s="72" t="s">
        <v>13</v>
      </c>
      <c r="J9" s="72"/>
      <c r="K9" s="72"/>
      <c r="L9" s="72"/>
      <c r="M9" s="72"/>
      <c r="N9" s="72"/>
      <c r="O9" s="72"/>
      <c r="P9" s="72" t="s">
        <v>14</v>
      </c>
      <c r="Q9" s="72"/>
      <c r="R9" s="72"/>
      <c r="S9" s="72"/>
      <c r="T9" s="72"/>
      <c r="U9" s="72"/>
      <c r="V9" s="72"/>
      <c r="W9" s="72" t="s">
        <v>15</v>
      </c>
      <c r="X9" s="72"/>
      <c r="Y9" s="72"/>
      <c r="Z9" s="72"/>
      <c r="AA9" s="72"/>
      <c r="AB9" s="72"/>
      <c r="AC9" s="72"/>
      <c r="AD9" s="2"/>
      <c r="AE9" s="2"/>
      <c r="AF9" s="2"/>
      <c r="AG9" s="2"/>
      <c r="AH9" s="3"/>
      <c r="AI9" s="2"/>
      <c r="AJ9" s="2"/>
      <c r="AK9" s="2"/>
      <c r="AL9" s="72" t="s">
        <v>16</v>
      </c>
      <c r="AM9" s="72"/>
      <c r="AN9" s="72"/>
      <c r="AO9" s="72"/>
      <c r="AP9" s="72"/>
      <c r="AQ9" s="72"/>
      <c r="AR9" s="72"/>
      <c r="AS9" s="72"/>
      <c r="AT9" s="72" t="s">
        <v>17</v>
      </c>
      <c r="AU9" s="72"/>
      <c r="AV9" s="72"/>
      <c r="AW9" s="72"/>
      <c r="AX9" s="72"/>
      <c r="AY9" s="72"/>
      <c r="AZ9" s="72"/>
      <c r="BA9" s="72"/>
      <c r="BB9" s="72" t="s">
        <v>18</v>
      </c>
      <c r="BC9" s="72"/>
      <c r="BD9" s="72"/>
      <c r="BE9" s="72"/>
      <c r="BF9" s="72"/>
      <c r="BG9" s="72"/>
      <c r="BH9" s="72"/>
      <c r="BI9" s="72"/>
      <c r="BJ9" s="3"/>
      <c r="BK9" s="3"/>
      <c r="BL9" s="64" t="s">
        <v>19</v>
      </c>
      <c r="BM9" s="65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6" t="str">
        <f>データ!$N$6</f>
        <v>-</v>
      </c>
      <c r="C10" s="66"/>
      <c r="D10" s="66"/>
      <c r="E10" s="66"/>
      <c r="F10" s="66"/>
      <c r="G10" s="66"/>
      <c r="H10" s="66"/>
      <c r="I10" s="66" t="str">
        <f>データ!$O$6</f>
        <v>該当数値なし</v>
      </c>
      <c r="J10" s="66"/>
      <c r="K10" s="66"/>
      <c r="L10" s="66"/>
      <c r="M10" s="66"/>
      <c r="N10" s="66"/>
      <c r="O10" s="66"/>
      <c r="P10" s="66">
        <f>データ!$P$6</f>
        <v>99.47</v>
      </c>
      <c r="Q10" s="66"/>
      <c r="R10" s="66"/>
      <c r="S10" s="66"/>
      <c r="T10" s="66"/>
      <c r="U10" s="66"/>
      <c r="V10" s="66"/>
      <c r="W10" s="67">
        <f>データ!$Q$6</f>
        <v>4860</v>
      </c>
      <c r="X10" s="67"/>
      <c r="Y10" s="67"/>
      <c r="Z10" s="67"/>
      <c r="AA10" s="67"/>
      <c r="AB10" s="67"/>
      <c r="AC10" s="67"/>
      <c r="AD10" s="2"/>
      <c r="AE10" s="2"/>
      <c r="AF10" s="2"/>
      <c r="AG10" s="2"/>
      <c r="AH10" s="2"/>
      <c r="AI10" s="2"/>
      <c r="AJ10" s="2"/>
      <c r="AK10" s="2"/>
      <c r="AL10" s="67">
        <f>データ!$U$6</f>
        <v>2417</v>
      </c>
      <c r="AM10" s="67"/>
      <c r="AN10" s="67"/>
      <c r="AO10" s="67"/>
      <c r="AP10" s="67"/>
      <c r="AQ10" s="67"/>
      <c r="AR10" s="67"/>
      <c r="AS10" s="67"/>
      <c r="AT10" s="66">
        <f>データ!$V$6</f>
        <v>16</v>
      </c>
      <c r="AU10" s="66"/>
      <c r="AV10" s="66"/>
      <c r="AW10" s="66"/>
      <c r="AX10" s="66"/>
      <c r="AY10" s="66"/>
      <c r="AZ10" s="66"/>
      <c r="BA10" s="66"/>
      <c r="BB10" s="66">
        <f>データ!$W$6</f>
        <v>151.06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21</v>
      </c>
      <c r="BM10" s="69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0" t="s">
        <v>114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3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5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4" t="s">
        <v>26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0" t="s">
        <v>115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 x14ac:dyDescent="0.15">
      <c r="A60" s="2"/>
      <c r="B60" s="61" t="s">
        <v>27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3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5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4" t="s">
        <v>28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0" t="s">
        <v>116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【76.03】</v>
      </c>
      <c r="F85" s="27" t="s">
        <v>41</v>
      </c>
      <c r="G85" s="27" t="s">
        <v>41</v>
      </c>
      <c r="H85" s="27" t="str">
        <f>データ!BO6</f>
        <v>【1,084.05】</v>
      </c>
      <c r="I85" s="27" t="str">
        <f>データ!BZ6</f>
        <v>【53.46】</v>
      </c>
      <c r="J85" s="27" t="str">
        <f>データ!CK6</f>
        <v>【300.47】</v>
      </c>
      <c r="K85" s="27" t="str">
        <f>データ!CV6</f>
        <v>【54.90】</v>
      </c>
      <c r="L85" s="27" t="str">
        <f>データ!DG6</f>
        <v>【73.31】</v>
      </c>
      <c r="M85" s="27" t="s">
        <v>41</v>
      </c>
      <c r="N85" s="27" t="s">
        <v>42</v>
      </c>
      <c r="O85" s="27" t="str">
        <f>データ!EN6</f>
        <v>【0.56】</v>
      </c>
    </row>
  </sheetData>
  <sheetProtection algorithmName="SHA-512" hashValue="NuK4jt8CF3GVRIdmt4/vq5C1L2qTrUQ/u5ugrHoD+Zago0wBua4/2TARqB2CkeyZQ4TEY0o2BbwRwUZ09Oe3bQ==" saltValue="Jwchx1/eroSnf+ouIWbWoQ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45</v>
      </c>
      <c r="B3" s="30" t="s">
        <v>46</v>
      </c>
      <c r="C3" s="30" t="s">
        <v>47</v>
      </c>
      <c r="D3" s="30" t="s">
        <v>48</v>
      </c>
      <c r="E3" s="30" t="s">
        <v>49</v>
      </c>
      <c r="F3" s="30" t="s">
        <v>50</v>
      </c>
      <c r="G3" s="30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83" t="s">
        <v>53</v>
      </c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 t="s">
        <v>54</v>
      </c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</row>
    <row r="4" spans="1:144" x14ac:dyDescent="0.15">
      <c r="A4" s="29" t="s">
        <v>55</v>
      </c>
      <c r="B4" s="31"/>
      <c r="C4" s="31"/>
      <c r="D4" s="31"/>
      <c r="E4" s="31"/>
      <c r="F4" s="31"/>
      <c r="G4" s="31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  <c r="X4" s="76" t="s">
        <v>56</v>
      </c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 t="s">
        <v>57</v>
      </c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 t="s">
        <v>58</v>
      </c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 t="s">
        <v>59</v>
      </c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 t="s">
        <v>60</v>
      </c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 t="s">
        <v>61</v>
      </c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 t="s">
        <v>62</v>
      </c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 t="s">
        <v>63</v>
      </c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 t="s">
        <v>64</v>
      </c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 t="s">
        <v>65</v>
      </c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 t="s">
        <v>66</v>
      </c>
      <c r="EE4" s="76"/>
      <c r="EF4" s="76"/>
      <c r="EG4" s="76"/>
      <c r="EH4" s="76"/>
      <c r="EI4" s="76"/>
      <c r="EJ4" s="76"/>
      <c r="EK4" s="76"/>
      <c r="EL4" s="76"/>
      <c r="EM4" s="76"/>
      <c r="EN4" s="76"/>
    </row>
    <row r="5" spans="1:144" x14ac:dyDescent="0.15">
      <c r="A5" s="29" t="s">
        <v>67</v>
      </c>
      <c r="B5" s="32"/>
      <c r="C5" s="32"/>
      <c r="D5" s="32"/>
      <c r="E5" s="32"/>
      <c r="F5" s="32"/>
      <c r="G5" s="32"/>
      <c r="H5" s="33" t="s">
        <v>68</v>
      </c>
      <c r="I5" s="33" t="s">
        <v>69</v>
      </c>
      <c r="J5" s="33" t="s">
        <v>70</v>
      </c>
      <c r="K5" s="33" t="s">
        <v>71</v>
      </c>
      <c r="L5" s="33" t="s">
        <v>72</v>
      </c>
      <c r="M5" s="33" t="s">
        <v>73</v>
      </c>
      <c r="N5" s="33" t="s">
        <v>74</v>
      </c>
      <c r="O5" s="33" t="s">
        <v>75</v>
      </c>
      <c r="P5" s="33" t="s">
        <v>76</v>
      </c>
      <c r="Q5" s="33" t="s">
        <v>77</v>
      </c>
      <c r="R5" s="33" t="s">
        <v>78</v>
      </c>
      <c r="S5" s="33" t="s">
        <v>79</v>
      </c>
      <c r="T5" s="33" t="s">
        <v>80</v>
      </c>
      <c r="U5" s="33" t="s">
        <v>81</v>
      </c>
      <c r="V5" s="33" t="s">
        <v>82</v>
      </c>
      <c r="W5" s="33" t="s">
        <v>83</v>
      </c>
      <c r="X5" s="33" t="s">
        <v>84</v>
      </c>
      <c r="Y5" s="33" t="s">
        <v>85</v>
      </c>
      <c r="Z5" s="33" t="s">
        <v>86</v>
      </c>
      <c r="AA5" s="33" t="s">
        <v>87</v>
      </c>
      <c r="AB5" s="33" t="s">
        <v>88</v>
      </c>
      <c r="AC5" s="33" t="s">
        <v>89</v>
      </c>
      <c r="AD5" s="33" t="s">
        <v>90</v>
      </c>
      <c r="AE5" s="33" t="s">
        <v>91</v>
      </c>
      <c r="AF5" s="33" t="s">
        <v>92</v>
      </c>
      <c r="AG5" s="33" t="s">
        <v>93</v>
      </c>
      <c r="AH5" s="33" t="s">
        <v>29</v>
      </c>
      <c r="AI5" s="33" t="s">
        <v>84</v>
      </c>
      <c r="AJ5" s="33" t="s">
        <v>85</v>
      </c>
      <c r="AK5" s="33" t="s">
        <v>86</v>
      </c>
      <c r="AL5" s="33" t="s">
        <v>87</v>
      </c>
      <c r="AM5" s="33" t="s">
        <v>88</v>
      </c>
      <c r="AN5" s="33" t="s">
        <v>89</v>
      </c>
      <c r="AO5" s="33" t="s">
        <v>90</v>
      </c>
      <c r="AP5" s="33" t="s">
        <v>91</v>
      </c>
      <c r="AQ5" s="33" t="s">
        <v>92</v>
      </c>
      <c r="AR5" s="33" t="s">
        <v>93</v>
      </c>
      <c r="AS5" s="33" t="s">
        <v>94</v>
      </c>
      <c r="AT5" s="33" t="s">
        <v>84</v>
      </c>
      <c r="AU5" s="33" t="s">
        <v>85</v>
      </c>
      <c r="AV5" s="33" t="s">
        <v>86</v>
      </c>
      <c r="AW5" s="33" t="s">
        <v>87</v>
      </c>
      <c r="AX5" s="33" t="s">
        <v>88</v>
      </c>
      <c r="AY5" s="33" t="s">
        <v>89</v>
      </c>
      <c r="AZ5" s="33" t="s">
        <v>90</v>
      </c>
      <c r="BA5" s="33" t="s">
        <v>91</v>
      </c>
      <c r="BB5" s="33" t="s">
        <v>92</v>
      </c>
      <c r="BC5" s="33" t="s">
        <v>93</v>
      </c>
      <c r="BD5" s="33" t="s">
        <v>94</v>
      </c>
      <c r="BE5" s="33" t="s">
        <v>84</v>
      </c>
      <c r="BF5" s="33" t="s">
        <v>85</v>
      </c>
      <c r="BG5" s="33" t="s">
        <v>86</v>
      </c>
      <c r="BH5" s="33" t="s">
        <v>87</v>
      </c>
      <c r="BI5" s="33" t="s">
        <v>88</v>
      </c>
      <c r="BJ5" s="33" t="s">
        <v>89</v>
      </c>
      <c r="BK5" s="33" t="s">
        <v>90</v>
      </c>
      <c r="BL5" s="33" t="s">
        <v>91</v>
      </c>
      <c r="BM5" s="33" t="s">
        <v>92</v>
      </c>
      <c r="BN5" s="33" t="s">
        <v>93</v>
      </c>
      <c r="BO5" s="33" t="s">
        <v>94</v>
      </c>
      <c r="BP5" s="33" t="s">
        <v>84</v>
      </c>
      <c r="BQ5" s="33" t="s">
        <v>85</v>
      </c>
      <c r="BR5" s="33" t="s">
        <v>86</v>
      </c>
      <c r="BS5" s="33" t="s">
        <v>87</v>
      </c>
      <c r="BT5" s="33" t="s">
        <v>88</v>
      </c>
      <c r="BU5" s="33" t="s">
        <v>89</v>
      </c>
      <c r="BV5" s="33" t="s">
        <v>90</v>
      </c>
      <c r="BW5" s="33" t="s">
        <v>91</v>
      </c>
      <c r="BX5" s="33" t="s">
        <v>92</v>
      </c>
      <c r="BY5" s="33" t="s">
        <v>93</v>
      </c>
      <c r="BZ5" s="33" t="s">
        <v>94</v>
      </c>
      <c r="CA5" s="33" t="s">
        <v>84</v>
      </c>
      <c r="CB5" s="33" t="s">
        <v>85</v>
      </c>
      <c r="CC5" s="33" t="s">
        <v>86</v>
      </c>
      <c r="CD5" s="33" t="s">
        <v>87</v>
      </c>
      <c r="CE5" s="33" t="s">
        <v>88</v>
      </c>
      <c r="CF5" s="33" t="s">
        <v>89</v>
      </c>
      <c r="CG5" s="33" t="s">
        <v>90</v>
      </c>
      <c r="CH5" s="33" t="s">
        <v>91</v>
      </c>
      <c r="CI5" s="33" t="s">
        <v>92</v>
      </c>
      <c r="CJ5" s="33" t="s">
        <v>93</v>
      </c>
      <c r="CK5" s="33" t="s">
        <v>94</v>
      </c>
      <c r="CL5" s="33" t="s">
        <v>84</v>
      </c>
      <c r="CM5" s="33" t="s">
        <v>85</v>
      </c>
      <c r="CN5" s="33" t="s">
        <v>86</v>
      </c>
      <c r="CO5" s="33" t="s">
        <v>87</v>
      </c>
      <c r="CP5" s="33" t="s">
        <v>88</v>
      </c>
      <c r="CQ5" s="33" t="s">
        <v>89</v>
      </c>
      <c r="CR5" s="33" t="s">
        <v>90</v>
      </c>
      <c r="CS5" s="33" t="s">
        <v>91</v>
      </c>
      <c r="CT5" s="33" t="s">
        <v>92</v>
      </c>
      <c r="CU5" s="33" t="s">
        <v>93</v>
      </c>
      <c r="CV5" s="33" t="s">
        <v>94</v>
      </c>
      <c r="CW5" s="33" t="s">
        <v>84</v>
      </c>
      <c r="CX5" s="33" t="s">
        <v>85</v>
      </c>
      <c r="CY5" s="33" t="s">
        <v>86</v>
      </c>
      <c r="CZ5" s="33" t="s">
        <v>87</v>
      </c>
      <c r="DA5" s="33" t="s">
        <v>88</v>
      </c>
      <c r="DB5" s="33" t="s">
        <v>89</v>
      </c>
      <c r="DC5" s="33" t="s">
        <v>90</v>
      </c>
      <c r="DD5" s="33" t="s">
        <v>91</v>
      </c>
      <c r="DE5" s="33" t="s">
        <v>92</v>
      </c>
      <c r="DF5" s="33" t="s">
        <v>93</v>
      </c>
      <c r="DG5" s="33" t="s">
        <v>94</v>
      </c>
      <c r="DH5" s="33" t="s">
        <v>84</v>
      </c>
      <c r="DI5" s="33" t="s">
        <v>85</v>
      </c>
      <c r="DJ5" s="33" t="s">
        <v>86</v>
      </c>
      <c r="DK5" s="33" t="s">
        <v>87</v>
      </c>
      <c r="DL5" s="33" t="s">
        <v>88</v>
      </c>
      <c r="DM5" s="33" t="s">
        <v>89</v>
      </c>
      <c r="DN5" s="33" t="s">
        <v>90</v>
      </c>
      <c r="DO5" s="33" t="s">
        <v>91</v>
      </c>
      <c r="DP5" s="33" t="s">
        <v>92</v>
      </c>
      <c r="DQ5" s="33" t="s">
        <v>93</v>
      </c>
      <c r="DR5" s="33" t="s">
        <v>94</v>
      </c>
      <c r="DS5" s="33" t="s">
        <v>84</v>
      </c>
      <c r="DT5" s="33" t="s">
        <v>85</v>
      </c>
      <c r="DU5" s="33" t="s">
        <v>86</v>
      </c>
      <c r="DV5" s="33" t="s">
        <v>87</v>
      </c>
      <c r="DW5" s="33" t="s">
        <v>88</v>
      </c>
      <c r="DX5" s="33" t="s">
        <v>89</v>
      </c>
      <c r="DY5" s="33" t="s">
        <v>90</v>
      </c>
      <c r="DZ5" s="33" t="s">
        <v>91</v>
      </c>
      <c r="EA5" s="33" t="s">
        <v>92</v>
      </c>
      <c r="EB5" s="33" t="s">
        <v>93</v>
      </c>
      <c r="EC5" s="33" t="s">
        <v>94</v>
      </c>
      <c r="ED5" s="33" t="s">
        <v>84</v>
      </c>
      <c r="EE5" s="33" t="s">
        <v>85</v>
      </c>
      <c r="EF5" s="33" t="s">
        <v>86</v>
      </c>
      <c r="EG5" s="33" t="s">
        <v>87</v>
      </c>
      <c r="EH5" s="33" t="s">
        <v>88</v>
      </c>
      <c r="EI5" s="33" t="s">
        <v>89</v>
      </c>
      <c r="EJ5" s="33" t="s">
        <v>90</v>
      </c>
      <c r="EK5" s="33" t="s">
        <v>91</v>
      </c>
      <c r="EL5" s="33" t="s">
        <v>92</v>
      </c>
      <c r="EM5" s="33" t="s">
        <v>93</v>
      </c>
      <c r="EN5" s="33" t="s">
        <v>94</v>
      </c>
    </row>
    <row r="6" spans="1:144" s="37" customFormat="1" x14ac:dyDescent="0.15">
      <c r="A6" s="29" t="s">
        <v>95</v>
      </c>
      <c r="B6" s="34">
        <f>B7</f>
        <v>2019</v>
      </c>
      <c r="C6" s="34">
        <f t="shared" ref="C6:W6" si="3">C7</f>
        <v>15172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北海道　礼文町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D3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99.47</v>
      </c>
      <c r="Q6" s="35">
        <f t="shared" si="3"/>
        <v>4860</v>
      </c>
      <c r="R6" s="35">
        <f t="shared" si="3"/>
        <v>2477</v>
      </c>
      <c r="S6" s="35">
        <f t="shared" si="3"/>
        <v>81.64</v>
      </c>
      <c r="T6" s="35">
        <f t="shared" si="3"/>
        <v>30.34</v>
      </c>
      <c r="U6" s="35">
        <f t="shared" si="3"/>
        <v>2417</v>
      </c>
      <c r="V6" s="35">
        <f t="shared" si="3"/>
        <v>16</v>
      </c>
      <c r="W6" s="35">
        <f t="shared" si="3"/>
        <v>151.06</v>
      </c>
      <c r="X6" s="36">
        <f>IF(X7="",NA(),X7)</f>
        <v>86.09</v>
      </c>
      <c r="Y6" s="36">
        <f t="shared" ref="Y6:AG6" si="4">IF(Y7="",NA(),Y7)</f>
        <v>86.38</v>
      </c>
      <c r="Z6" s="36">
        <f t="shared" si="4"/>
        <v>88.36</v>
      </c>
      <c r="AA6" s="36">
        <f t="shared" si="4"/>
        <v>86.49</v>
      </c>
      <c r="AB6" s="36">
        <f t="shared" si="4"/>
        <v>84.61</v>
      </c>
      <c r="AC6" s="36">
        <f t="shared" si="4"/>
        <v>76.27</v>
      </c>
      <c r="AD6" s="36">
        <f t="shared" si="4"/>
        <v>77.56</v>
      </c>
      <c r="AE6" s="36">
        <f t="shared" si="4"/>
        <v>78.510000000000005</v>
      </c>
      <c r="AF6" s="36">
        <f t="shared" si="4"/>
        <v>77.91</v>
      </c>
      <c r="AG6" s="36">
        <f t="shared" si="4"/>
        <v>79.099999999999994</v>
      </c>
      <c r="AH6" s="35" t="str">
        <f>IF(AH7="","",IF(AH7="-","【-】","【"&amp;SUBSTITUTE(TEXT(AH7,"#,##0.00"),"-","△")&amp;"】"))</f>
        <v>【76.03】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272.29000000000002</v>
      </c>
      <c r="BF6" s="36">
        <f t="shared" ref="BF6:BN6" si="7">IF(BF7="",NA(),BF7)</f>
        <v>279.42</v>
      </c>
      <c r="BG6" s="36">
        <f t="shared" si="7"/>
        <v>344.38</v>
      </c>
      <c r="BH6" s="36">
        <f t="shared" si="7"/>
        <v>408.04</v>
      </c>
      <c r="BI6" s="36">
        <f t="shared" si="7"/>
        <v>515.28</v>
      </c>
      <c r="BJ6" s="36">
        <f t="shared" si="7"/>
        <v>1134.67</v>
      </c>
      <c r="BK6" s="36">
        <f t="shared" si="7"/>
        <v>1144.79</v>
      </c>
      <c r="BL6" s="36">
        <f t="shared" si="7"/>
        <v>1061.58</v>
      </c>
      <c r="BM6" s="36">
        <f t="shared" si="7"/>
        <v>1007.7</v>
      </c>
      <c r="BN6" s="36">
        <f t="shared" si="7"/>
        <v>1018.52</v>
      </c>
      <c r="BO6" s="35" t="str">
        <f>IF(BO7="","",IF(BO7="-","【-】","【"&amp;SUBSTITUTE(TEXT(BO7,"#,##0.00"),"-","△")&amp;"】"))</f>
        <v>【1,084.05】</v>
      </c>
      <c r="BP6" s="36">
        <f>IF(BP7="",NA(),BP7)</f>
        <v>46.75</v>
      </c>
      <c r="BQ6" s="36">
        <f t="shared" ref="BQ6:BY6" si="8">IF(BQ7="",NA(),BQ7)</f>
        <v>74.430000000000007</v>
      </c>
      <c r="BR6" s="36">
        <f t="shared" si="8"/>
        <v>82.11</v>
      </c>
      <c r="BS6" s="36">
        <f t="shared" si="8"/>
        <v>86.43</v>
      </c>
      <c r="BT6" s="36">
        <f t="shared" si="8"/>
        <v>82.52</v>
      </c>
      <c r="BU6" s="36">
        <f t="shared" si="8"/>
        <v>40.6</v>
      </c>
      <c r="BV6" s="36">
        <f t="shared" si="8"/>
        <v>56.04</v>
      </c>
      <c r="BW6" s="36">
        <f t="shared" si="8"/>
        <v>58.52</v>
      </c>
      <c r="BX6" s="36">
        <f t="shared" si="8"/>
        <v>59.22</v>
      </c>
      <c r="BY6" s="36">
        <f t="shared" si="8"/>
        <v>58.79</v>
      </c>
      <c r="BZ6" s="35" t="str">
        <f>IF(BZ7="","",IF(BZ7="-","【-】","【"&amp;SUBSTITUTE(TEXT(BZ7,"#,##0.00"),"-","△")&amp;"】"))</f>
        <v>【53.46】</v>
      </c>
      <c r="CA6" s="36">
        <f>IF(CA7="",NA(),CA7)</f>
        <v>583.72</v>
      </c>
      <c r="CB6" s="36">
        <f t="shared" ref="CB6:CJ6" si="9">IF(CB7="",NA(),CB7)</f>
        <v>373.07</v>
      </c>
      <c r="CC6" s="36">
        <f t="shared" si="9"/>
        <v>325.89999999999998</v>
      </c>
      <c r="CD6" s="36">
        <f t="shared" si="9"/>
        <v>315.11</v>
      </c>
      <c r="CE6" s="36">
        <f t="shared" si="9"/>
        <v>339.56</v>
      </c>
      <c r="CF6" s="36">
        <f t="shared" si="9"/>
        <v>440.03</v>
      </c>
      <c r="CG6" s="36">
        <f t="shared" si="9"/>
        <v>304.35000000000002</v>
      </c>
      <c r="CH6" s="36">
        <f t="shared" si="9"/>
        <v>296.3</v>
      </c>
      <c r="CI6" s="36">
        <f t="shared" si="9"/>
        <v>292.89999999999998</v>
      </c>
      <c r="CJ6" s="36">
        <f t="shared" si="9"/>
        <v>298.25</v>
      </c>
      <c r="CK6" s="35" t="str">
        <f>IF(CK7="","",IF(CK7="-","【-】","【"&amp;SUBSTITUTE(TEXT(CK7,"#,##0.00"),"-","△")&amp;"】"))</f>
        <v>【300.47】</v>
      </c>
      <c r="CL6" s="36">
        <f>IF(CL7="",NA(),CL7)</f>
        <v>73.84</v>
      </c>
      <c r="CM6" s="36">
        <f t="shared" ref="CM6:CU6" si="10">IF(CM7="",NA(),CM7)</f>
        <v>71.12</v>
      </c>
      <c r="CN6" s="36">
        <f t="shared" si="10"/>
        <v>74.400000000000006</v>
      </c>
      <c r="CO6" s="36">
        <f t="shared" si="10"/>
        <v>72.13</v>
      </c>
      <c r="CP6" s="36">
        <f t="shared" si="10"/>
        <v>69.59</v>
      </c>
      <c r="CQ6" s="36">
        <f t="shared" si="10"/>
        <v>57.29</v>
      </c>
      <c r="CR6" s="36">
        <f t="shared" si="10"/>
        <v>55.9</v>
      </c>
      <c r="CS6" s="36">
        <f t="shared" si="10"/>
        <v>57.3</v>
      </c>
      <c r="CT6" s="36">
        <f t="shared" si="10"/>
        <v>56.76</v>
      </c>
      <c r="CU6" s="36">
        <f t="shared" si="10"/>
        <v>56.04</v>
      </c>
      <c r="CV6" s="35" t="str">
        <f>IF(CV7="","",IF(CV7="-","【-】","【"&amp;SUBSTITUTE(TEXT(CV7,"#,##0.00"),"-","△")&amp;"】"))</f>
        <v>【54.90】</v>
      </c>
      <c r="CW6" s="36">
        <f>IF(CW7="",NA(),CW7)</f>
        <v>47.62</v>
      </c>
      <c r="CX6" s="36">
        <f t="shared" ref="CX6:DF6" si="11">IF(CX7="",NA(),CX7)</f>
        <v>47.62</v>
      </c>
      <c r="CY6" s="36">
        <f t="shared" si="11"/>
        <v>47.62</v>
      </c>
      <c r="CZ6" s="36">
        <f t="shared" si="11"/>
        <v>47.62</v>
      </c>
      <c r="DA6" s="36">
        <f t="shared" si="11"/>
        <v>47.62</v>
      </c>
      <c r="DB6" s="36">
        <f t="shared" si="11"/>
        <v>73.69</v>
      </c>
      <c r="DC6" s="36">
        <f t="shared" si="11"/>
        <v>73.28</v>
      </c>
      <c r="DD6" s="36">
        <f t="shared" si="11"/>
        <v>72.42</v>
      </c>
      <c r="DE6" s="36">
        <f t="shared" si="11"/>
        <v>73.069999999999993</v>
      </c>
      <c r="DF6" s="36">
        <f t="shared" si="11"/>
        <v>72.78</v>
      </c>
      <c r="DG6" s="35" t="str">
        <f>IF(DG7="","",IF(DG7="-","【-】","【"&amp;SUBSTITUTE(TEXT(DG7,"#,##0.00"),"-","△")&amp;"】"))</f>
        <v>【73.31】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6">
        <f>IF(ED7="",NA(),ED7)</f>
        <v>0.83</v>
      </c>
      <c r="EE6" s="35">
        <f t="shared" ref="EE6:EM6" si="14">IF(EE7="",NA(),EE7)</f>
        <v>0</v>
      </c>
      <c r="EF6" s="35">
        <f t="shared" si="14"/>
        <v>0</v>
      </c>
      <c r="EG6" s="36">
        <f t="shared" si="14"/>
        <v>0.02</v>
      </c>
      <c r="EH6" s="36">
        <f t="shared" si="14"/>
        <v>0.44</v>
      </c>
      <c r="EI6" s="36">
        <f t="shared" si="14"/>
        <v>0.65</v>
      </c>
      <c r="EJ6" s="36">
        <f t="shared" si="14"/>
        <v>0.53</v>
      </c>
      <c r="EK6" s="36">
        <f t="shared" si="14"/>
        <v>0.72</v>
      </c>
      <c r="EL6" s="36">
        <f t="shared" si="14"/>
        <v>0.53</v>
      </c>
      <c r="EM6" s="36">
        <f t="shared" si="14"/>
        <v>0.71</v>
      </c>
      <c r="EN6" s="35" t="str">
        <f>IF(EN7="","",IF(EN7="-","【-】","【"&amp;SUBSTITUTE(TEXT(EN7,"#,##0.00"),"-","△")&amp;"】"))</f>
        <v>【0.56】</v>
      </c>
    </row>
    <row r="7" spans="1:144" s="37" customFormat="1" x14ac:dyDescent="0.15">
      <c r="A7" s="29"/>
      <c r="B7" s="38">
        <v>2019</v>
      </c>
      <c r="C7" s="38">
        <v>15172</v>
      </c>
      <c r="D7" s="38">
        <v>47</v>
      </c>
      <c r="E7" s="38">
        <v>1</v>
      </c>
      <c r="F7" s="38">
        <v>0</v>
      </c>
      <c r="G7" s="38">
        <v>0</v>
      </c>
      <c r="H7" s="38" t="s">
        <v>96</v>
      </c>
      <c r="I7" s="38" t="s">
        <v>97</v>
      </c>
      <c r="J7" s="38" t="s">
        <v>98</v>
      </c>
      <c r="K7" s="38" t="s">
        <v>99</v>
      </c>
      <c r="L7" s="38" t="s">
        <v>100</v>
      </c>
      <c r="M7" s="38" t="s">
        <v>101</v>
      </c>
      <c r="N7" s="39" t="s">
        <v>102</v>
      </c>
      <c r="O7" s="39" t="s">
        <v>103</v>
      </c>
      <c r="P7" s="39">
        <v>99.47</v>
      </c>
      <c r="Q7" s="39">
        <v>4860</v>
      </c>
      <c r="R7" s="39">
        <v>2477</v>
      </c>
      <c r="S7" s="39">
        <v>81.64</v>
      </c>
      <c r="T7" s="39">
        <v>30.34</v>
      </c>
      <c r="U7" s="39">
        <v>2417</v>
      </c>
      <c r="V7" s="39">
        <v>16</v>
      </c>
      <c r="W7" s="39">
        <v>151.06</v>
      </c>
      <c r="X7" s="39">
        <v>86.09</v>
      </c>
      <c r="Y7" s="39">
        <v>86.38</v>
      </c>
      <c r="Z7" s="39">
        <v>88.36</v>
      </c>
      <c r="AA7" s="39">
        <v>86.49</v>
      </c>
      <c r="AB7" s="39">
        <v>84.61</v>
      </c>
      <c r="AC7" s="39">
        <v>76.27</v>
      </c>
      <c r="AD7" s="39">
        <v>77.56</v>
      </c>
      <c r="AE7" s="39">
        <v>78.510000000000005</v>
      </c>
      <c r="AF7" s="39">
        <v>77.91</v>
      </c>
      <c r="AG7" s="39">
        <v>79.099999999999994</v>
      </c>
      <c r="AH7" s="39">
        <v>76.03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272.29000000000002</v>
      </c>
      <c r="BF7" s="39">
        <v>279.42</v>
      </c>
      <c r="BG7" s="39">
        <v>344.38</v>
      </c>
      <c r="BH7" s="39">
        <v>408.04</v>
      </c>
      <c r="BI7" s="39">
        <v>515.28</v>
      </c>
      <c r="BJ7" s="39">
        <v>1134.67</v>
      </c>
      <c r="BK7" s="39">
        <v>1144.79</v>
      </c>
      <c r="BL7" s="39">
        <v>1061.58</v>
      </c>
      <c r="BM7" s="39">
        <v>1007.7</v>
      </c>
      <c r="BN7" s="39">
        <v>1018.52</v>
      </c>
      <c r="BO7" s="39">
        <v>1084.05</v>
      </c>
      <c r="BP7" s="39">
        <v>46.75</v>
      </c>
      <c r="BQ7" s="39">
        <v>74.430000000000007</v>
      </c>
      <c r="BR7" s="39">
        <v>82.11</v>
      </c>
      <c r="BS7" s="39">
        <v>86.43</v>
      </c>
      <c r="BT7" s="39">
        <v>82.52</v>
      </c>
      <c r="BU7" s="39">
        <v>40.6</v>
      </c>
      <c r="BV7" s="39">
        <v>56.04</v>
      </c>
      <c r="BW7" s="39">
        <v>58.52</v>
      </c>
      <c r="BX7" s="39">
        <v>59.22</v>
      </c>
      <c r="BY7" s="39">
        <v>58.79</v>
      </c>
      <c r="BZ7" s="39">
        <v>53.46</v>
      </c>
      <c r="CA7" s="39">
        <v>583.72</v>
      </c>
      <c r="CB7" s="39">
        <v>373.07</v>
      </c>
      <c r="CC7" s="39">
        <v>325.89999999999998</v>
      </c>
      <c r="CD7" s="39">
        <v>315.11</v>
      </c>
      <c r="CE7" s="39">
        <v>339.56</v>
      </c>
      <c r="CF7" s="39">
        <v>440.03</v>
      </c>
      <c r="CG7" s="39">
        <v>304.35000000000002</v>
      </c>
      <c r="CH7" s="39">
        <v>296.3</v>
      </c>
      <c r="CI7" s="39">
        <v>292.89999999999998</v>
      </c>
      <c r="CJ7" s="39">
        <v>298.25</v>
      </c>
      <c r="CK7" s="39">
        <v>300.47000000000003</v>
      </c>
      <c r="CL7" s="39">
        <v>73.84</v>
      </c>
      <c r="CM7" s="39">
        <v>71.12</v>
      </c>
      <c r="CN7" s="39">
        <v>74.400000000000006</v>
      </c>
      <c r="CO7" s="39">
        <v>72.13</v>
      </c>
      <c r="CP7" s="39">
        <v>69.59</v>
      </c>
      <c r="CQ7" s="39">
        <v>57.29</v>
      </c>
      <c r="CR7" s="39">
        <v>55.9</v>
      </c>
      <c r="CS7" s="39">
        <v>57.3</v>
      </c>
      <c r="CT7" s="39">
        <v>56.76</v>
      </c>
      <c r="CU7" s="39">
        <v>56.04</v>
      </c>
      <c r="CV7" s="39">
        <v>54.9</v>
      </c>
      <c r="CW7" s="39">
        <v>47.62</v>
      </c>
      <c r="CX7" s="39">
        <v>47.62</v>
      </c>
      <c r="CY7" s="39">
        <v>47.62</v>
      </c>
      <c r="CZ7" s="39">
        <v>47.62</v>
      </c>
      <c r="DA7" s="39">
        <v>47.62</v>
      </c>
      <c r="DB7" s="39">
        <v>73.69</v>
      </c>
      <c r="DC7" s="39">
        <v>73.28</v>
      </c>
      <c r="DD7" s="39">
        <v>72.42</v>
      </c>
      <c r="DE7" s="39">
        <v>73.069999999999993</v>
      </c>
      <c r="DF7" s="39">
        <v>72.78</v>
      </c>
      <c r="DG7" s="39">
        <v>73.31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0.83</v>
      </c>
      <c r="EE7" s="39">
        <v>0</v>
      </c>
      <c r="EF7" s="39">
        <v>0</v>
      </c>
      <c r="EG7" s="39">
        <v>0.02</v>
      </c>
      <c r="EH7" s="39">
        <v>0.44</v>
      </c>
      <c r="EI7" s="39">
        <v>0.65</v>
      </c>
      <c r="EJ7" s="39">
        <v>0.53</v>
      </c>
      <c r="EK7" s="39">
        <v>0.72</v>
      </c>
      <c r="EL7" s="39">
        <v>0.53</v>
      </c>
      <c r="EM7" s="39">
        <v>0.71</v>
      </c>
      <c r="EN7" s="39">
        <v>0.56000000000000005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104</v>
      </c>
      <c r="C9" s="41" t="s">
        <v>105</v>
      </c>
      <c r="D9" s="41" t="s">
        <v>106</v>
      </c>
      <c r="E9" s="41" t="s">
        <v>107</v>
      </c>
      <c r="F9" s="41" t="s">
        <v>108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46</v>
      </c>
      <c r="B10" s="42">
        <f t="shared" ref="B10:E10" si="15">DATEVALUE($B7+12-B11&amp;"/1/"&amp;B12)</f>
        <v>46388</v>
      </c>
      <c r="C10" s="42">
        <f t="shared" si="15"/>
        <v>46753</v>
      </c>
      <c r="D10" s="42">
        <f t="shared" si="15"/>
        <v>47119</v>
      </c>
      <c r="E10" s="42">
        <f t="shared" si="15"/>
        <v>47484</v>
      </c>
      <c r="F10" s="43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110</v>
      </c>
    </row>
    <row r="13" spans="1:144" x14ac:dyDescent="0.15">
      <c r="B13" t="s">
        <v>111</v>
      </c>
      <c r="C13" t="s">
        <v>111</v>
      </c>
      <c r="D13" t="s">
        <v>111</v>
      </c>
      <c r="E13" t="s">
        <v>111</v>
      </c>
      <c r="F13" t="s">
        <v>112</v>
      </c>
      <c r="G13" t="s">
        <v>113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和田　悠希</cp:lastModifiedBy>
  <cp:lastPrinted>2021-01-19T01:59:24Z</cp:lastPrinted>
  <dcterms:created xsi:type="dcterms:W3CDTF">2020-12-04T02:18:11Z</dcterms:created>
  <dcterms:modified xsi:type="dcterms:W3CDTF">2021-01-19T02:01:35Z</dcterms:modified>
  <cp:category/>
</cp:coreProperties>
</file>