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
    </mc:Choice>
  </mc:AlternateContent>
  <xr:revisionPtr revIDLastSave="0" documentId="8_{94E4580B-7F24-4E3F-9261-F08B66EEED46}" xr6:coauthVersionLast="43" xr6:coauthVersionMax="43" xr10:uidLastSave="{00000000-0000-0000-0000-000000000000}"/>
  <workbookProtection workbookAlgorithmName="SHA-512" workbookHashValue="TL8FxCTRHyNr5UuS2irJV5ctkBaKuICqKmp6WoRnsyo4w0vVVHyBkzOI/+YmRLEn6tGXbmwq+QGb+OXl0ugSNA==" workbookSaltValue="scSy65uyTEyqfi4aMAshqg==" workbookSpinCount="100000" lockStructure="1"/>
  <bookViews>
    <workbookView xWindow="-120" yWindow="-120" windowWidth="24240" windowHeight="131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<sst xmlns="http://schemas.openxmlformats.org/spreadsheetml/2006/main" count="236" uniqueCount="120">
  <si>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</si>
  <si>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</si>
  <si>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</si>
  <si>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</si>
  <si>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</si>
  <si>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</si>
  <si>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</si>
  <si>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</si>
  <si>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</si>
  <si>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</si>
  <si>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</si>
  <si>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</si>
  <si>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</si>
  <si>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</si>
  <si>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</si>
  <si>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</si>
  <si>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</si>
  <si>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</si>
  <si>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</si>
  <si>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</si>
  <si>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</si>
  <si>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</si>
  <si>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</si>
  <si>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</si>
  <si>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</si>
  <si>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</si>
  <si>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</si>
  <si>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</si>
  <si>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</si>
  <si>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</si>
  <si>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</si>
  <si>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</si>
  <si>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</si>
  <si>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</si>
  <si>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</si>
  <si>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</si>
  <si>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</si>
  <si>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</si>
  <si>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</si>
  <si>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</si>
  <si>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</si>
  <si>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</si>
  <si>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</si>
  <si>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</si>
  <si>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</si>
  <si>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</si>
  <si>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</si>
  <si>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</si>
  <si>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</si>
  <si>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</si>
  <si>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</si>
  <si>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</si>
  <si>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</si>
  <si>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</si>
  <si>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</si>
  <si>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</si>
  <si>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</si>
  <si>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</si>
  <si>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</si>
  <si>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</si>
  <si>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</si>
  <si>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</si>
  <si>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</si>
  <si>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</si>
  <si>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</si>
  <si>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</si>
  <si>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</si>
  <si>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</si>
  <si>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</si>
  <si>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</si>
  <si>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</si>
  <si>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</si>
  <si>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</si>
  <si>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</si>
  <si>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</si>
  <si>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</si>
  <si>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</si>
  <si>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</si>
  <si>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</si>
  <si>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</si>
  <si>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</si>
  <si>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</si>
  <si>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</si>
  <si>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</si>
  <si>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</si>
  <si>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</si>
  <si>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</si>
  <si>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</si>
  <si>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</si>
  <si>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</si>
  <si>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</si>
  <si>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</si>
  <si>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</si>
  <si>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</si>
  <si>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</si>
  <si>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</si>
  <si>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</si>
  <si>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</si>
  <si>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</si>
  <si>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礼文町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</si>
  <si>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</si>
  <si>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</si>
  <si>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</si>
  <si>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</si>
  <si>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</si>
  <si>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</si>
  <si>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</si>
  <si>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</si>
  <si>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</si>
  <si>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</si>
  <si>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</si>
  <si>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</si>
  <si>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</si>
  <si>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</si>
  <si>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</si>
  <si>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</si>
  <si>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</si>
  <si>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マンホールポンプ所のポンプや電気設備が、経年劣化や硫化水素の影響で、整備が必要となっている。また、整備費の平準化を考慮し計画的な整備を行っているが、突発的な故障も多発している。
その他、駆動系機械の劣化に伴い電気使用量も増加している。</t>
    <rPh sb="8" eb="9">
      <t>ジョ</t>
    </rPh>
    <rPh sb="14" eb="16">
      <t>デンキ</t>
    </rPh>
    <rPh sb="16" eb="18">
      <t>セツビ</t>
    </rPh>
    <rPh sb="20" eb="22">
      <t>ケイネン</t>
    </rPh>
    <rPh sb="22" eb="24">
      <t>レッカ</t>
    </rPh>
    <rPh sb="25" eb="27">
      <t>リュウカ</t>
    </rPh>
    <rPh sb="27" eb="29">
      <t>スイソ</t>
    </rPh>
    <rPh sb="30" eb="32">
      <t>エイキョウ</t>
    </rPh>
    <rPh sb="34" eb="36">
      <t>セイビ</t>
    </rPh>
    <rPh sb="37" eb="39">
      <t>ヒツヨウ</t>
    </rPh>
    <rPh sb="49" eb="51">
      <t>セイビ</t>
    </rPh>
    <rPh sb="51" eb="52">
      <t>ヒ</t>
    </rPh>
    <rPh sb="53" eb="56">
      <t>ヘイジュンカ</t>
    </rPh>
    <rPh sb="57" eb="59">
      <t>コウリョ</t>
    </rPh>
    <rPh sb="60" eb="63">
      <t>ケイカクテキ</t>
    </rPh>
    <rPh sb="64" eb="66">
      <t>セイビ</t>
    </rPh>
    <rPh sb="67" eb="68">
      <t>オコナ</t>
    </rPh>
    <rPh sb="74" eb="77">
      <t>トッパツテキ</t>
    </rPh>
    <rPh sb="78" eb="80">
      <t>コショウ</t>
    </rPh>
    <rPh sb="81" eb="83">
      <t>タハツ</t>
    </rPh>
    <rPh sb="91" eb="92">
      <t>タ</t>
    </rPh>
    <rPh sb="93" eb="96">
      <t>クドウケイ</t>
    </rPh>
    <rPh sb="96" eb="98">
      <t>キカイ</t>
    </rPh>
    <rPh sb="99" eb="101">
      <t>レッカ</t>
    </rPh>
    <rPh sb="102" eb="103">
      <t>トモナ</t>
    </rPh>
    <rPh sb="104" eb="106">
      <t>デンキ</t>
    </rPh>
    <rPh sb="106" eb="109">
      <t>シヨウリョウ</t>
    </rPh>
    <rPh sb="110" eb="112">
      <t>ゾウカ</t>
    </rPh>
    <phoneticPr fontId="4"/>
  </si>
  <si>
    <t>長寿命化やストックマネジメント事業での計画的整備を進め、整備の圧縮を図るとともにランニングコストの低減に努め、使用料の見直しへ反映させなければならない。</t>
    <rPh sb="0" eb="4">
      <t>チョウジュミョウカ</t>
    </rPh>
    <rPh sb="15" eb="17">
      <t>ジギョウ</t>
    </rPh>
    <rPh sb="19" eb="22">
      <t>ケイカクテキ</t>
    </rPh>
    <rPh sb="22" eb="24">
      <t>セイビ</t>
    </rPh>
    <rPh sb="25" eb="26">
      <t>スス</t>
    </rPh>
    <rPh sb="28" eb="30">
      <t>セイビ</t>
    </rPh>
    <rPh sb="31" eb="33">
      <t>アッシュク</t>
    </rPh>
    <rPh sb="34" eb="35">
      <t>ハカ</t>
    </rPh>
    <rPh sb="49" eb="51">
      <t>テイゲン</t>
    </rPh>
    <rPh sb="52" eb="53">
      <t>ツト</t>
    </rPh>
    <rPh sb="55" eb="58">
      <t>シヨウリョウ</t>
    </rPh>
    <rPh sb="59" eb="61">
      <t>ミナオ</t>
    </rPh>
    <rPh sb="63" eb="65">
      <t>ハンエイ</t>
    </rPh>
    <phoneticPr fontId="4"/>
  </si>
  <si>
    <t>人口減少に歯止めがかからず、有収率は低下傾向であるが機器等の老朽化で処理費用は嵩んでいる。
よって、減価償却費を賄いきれない状況である。
しかし、町民の使用料負担は抑制したいため、管理費用を抑えた運営に努めなければならない。</t>
    <rPh sb="0" eb="2">
      <t>ジンコウ</t>
    </rPh>
    <rPh sb="2" eb="4">
      <t>ゲンショウ</t>
    </rPh>
    <rPh sb="5" eb="7">
      <t>ハド</t>
    </rPh>
    <rPh sb="14" eb="17">
      <t>ユウシュウリツ</t>
    </rPh>
    <rPh sb="18" eb="20">
      <t>テイカ</t>
    </rPh>
    <rPh sb="20" eb="22">
      <t>ケイコウ</t>
    </rPh>
    <rPh sb="26" eb="28">
      <t>キキ</t>
    </rPh>
    <rPh sb="28" eb="29">
      <t>トウ</t>
    </rPh>
    <rPh sb="30" eb="33">
      <t>ロウキュウカ</t>
    </rPh>
    <rPh sb="34" eb="36">
      <t>ショリ</t>
    </rPh>
    <rPh sb="36" eb="38">
      <t>ヒヨウ</t>
    </rPh>
    <rPh sb="39" eb="40">
      <t>カサ</t>
    </rPh>
    <rPh sb="50" eb="52">
      <t>ゲンカ</t>
    </rPh>
    <rPh sb="52" eb="54">
      <t>ショウキャク</t>
    </rPh>
    <rPh sb="54" eb="55">
      <t>ヒ</t>
    </rPh>
    <rPh sb="56" eb="57">
      <t>マカナ</t>
    </rPh>
    <rPh sb="62" eb="64">
      <t>ジョウキョウ</t>
    </rPh>
    <rPh sb="73" eb="75">
      <t>チョウミン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</si>
</sst>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4E-41B8-8C79-C1F01C5B13F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0.09</c:v>
                </c:pt>
                <c:pt idx="3">
                  <c:v>0.13</c:v>
                </c:pt>
                <c:pt idx="4">
                  <c:v>0.36</c:v>
                </c:pt>
              </c:numCache>
            </c:numRef>
          </c:val>
          <c:smooth val="0"/>
          <c:extLst>
            <c:ext xmlns:c16="http://schemas.microsoft.com/office/drawing/2014/chart" uri="{C3380CC4-5D6E-409C-BE32-E72D297353CC}">
              <c16:uniqueId val="{00000001-2C4E-41B8-8C79-C1F01C5B13F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53.97</c:v>
                </c:pt>
                <c:pt idx="1">
                  <c:v>45.48</c:v>
                </c:pt>
                <c:pt idx="2">
                  <c:v>36.03</c:v>
                </c:pt>
                <c:pt idx="3">
                  <c:v>53.15</c:v>
                </c:pt>
                <c:pt idx="4">
                  <c:v>45.14</c:v>
                </c:pt>
              </c:numCache>
            </c:numRef>
          </c:val>
          <c:extLst>
            <c:ext xmlns:c16="http://schemas.microsoft.com/office/drawing/2014/chart" uri="{C3380CC4-5D6E-409C-BE32-E72D297353CC}">
              <c16:uniqueId val="{00000000-BB76-4AD7-84CF-DE6033707AD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43.36</c:v>
                </c:pt>
                <c:pt idx="3">
                  <c:v>42.56</c:v>
                </c:pt>
                <c:pt idx="4">
                  <c:v>42.47</c:v>
                </c:pt>
              </c:numCache>
            </c:numRef>
          </c:val>
          <c:smooth val="0"/>
          <c:extLst>
            <c:ext xmlns:c16="http://schemas.microsoft.com/office/drawing/2014/chart" uri="{C3380CC4-5D6E-409C-BE32-E72D297353CC}">
              <c16:uniqueId val="{00000001-BB76-4AD7-84CF-DE6033707AD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84.62</c:v>
                </c:pt>
                <c:pt idx="1">
                  <c:v>83.26</c:v>
                </c:pt>
                <c:pt idx="2">
                  <c:v>83.61</c:v>
                </c:pt>
                <c:pt idx="3">
                  <c:v>82.9</c:v>
                </c:pt>
                <c:pt idx="4">
                  <c:v>87.43</c:v>
                </c:pt>
              </c:numCache>
            </c:numRef>
          </c:val>
          <c:extLst>
            <c:ext xmlns:c16="http://schemas.microsoft.com/office/drawing/2014/chart" uri="{C3380CC4-5D6E-409C-BE32-E72D297353CC}">
              <c16:uniqueId val="{00000000-27AC-41A9-A92A-CEE0051E376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83.06</c:v>
                </c:pt>
                <c:pt idx="3">
                  <c:v>83.32</c:v>
                </c:pt>
                <c:pt idx="4">
                  <c:v>83.75</c:v>
                </c:pt>
              </c:numCache>
            </c:numRef>
          </c:val>
          <c:smooth val="0"/>
          <c:extLst>
            <c:ext xmlns:c16="http://schemas.microsoft.com/office/drawing/2014/chart" uri="{C3380CC4-5D6E-409C-BE32-E72D297353CC}">
              <c16:uniqueId val="{00000001-27AC-41A9-A92A-CEE0051E376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35.69</c:v>
                </c:pt>
                <c:pt idx="1">
                  <c:v>33.85</c:v>
                </c:pt>
                <c:pt idx="2">
                  <c:v>36.840000000000003</c:v>
                </c:pt>
                <c:pt idx="3">
                  <c:v>31.5</c:v>
                </c:pt>
                <c:pt idx="4">
                  <c:v>35.06</c:v>
                </c:pt>
              </c:numCache>
            </c:numRef>
          </c:val>
          <c:extLst>
            <c:ext xmlns:c16="http://schemas.microsoft.com/office/drawing/2014/chart" uri="{C3380CC4-5D6E-409C-BE32-E72D297353CC}">
              <c16:uniqueId val="{00000000-5835-4974-9EC8-E492DED98F3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35-4974-9EC8-E492DED98F3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4B-4F7B-88C4-089AB605917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4B-4F7B-88C4-089AB605917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E6-4563-A1C0-77773279786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E6-4563-A1C0-77773279786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59-4330-B704-C5413AFB6AE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59-4330-B704-C5413AFB6AE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4B-481B-9769-FC8A9199FBA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4B-481B-9769-FC8A9199FBA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3326.88</c:v>
                </c:pt>
                <c:pt idx="3" formatCode="#,##0.00;&quot;△&quot;#,##0.00;&quot;-&quot;">
                  <c:v>3276.76</c:v>
                </c:pt>
                <c:pt idx="4" formatCode="#,##0.00;&quot;△&quot;#,##0.00;&quot;-&quot;">
                  <c:v>3131.36</c:v>
                </c:pt>
              </c:numCache>
            </c:numRef>
          </c:val>
          <c:extLst>
            <c:ext xmlns:c16="http://schemas.microsoft.com/office/drawing/2014/chart" uri="{C3380CC4-5D6E-409C-BE32-E72D297353CC}">
              <c16:uniqueId val="{00000000-3CB7-4CD4-9633-5DED5FFE924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1243.71</c:v>
                </c:pt>
                <c:pt idx="3">
                  <c:v>1194.1500000000001</c:v>
                </c:pt>
                <c:pt idx="4">
                  <c:v>1206.79</c:v>
                </c:pt>
              </c:numCache>
            </c:numRef>
          </c:val>
          <c:smooth val="0"/>
          <c:extLst>
            <c:ext xmlns:c16="http://schemas.microsoft.com/office/drawing/2014/chart" uri="{C3380CC4-5D6E-409C-BE32-E72D297353CC}">
              <c16:uniqueId val="{00000001-3CB7-4CD4-9633-5DED5FFE924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34.549999999999997</c:v>
                </c:pt>
                <c:pt idx="1">
                  <c:v>34.200000000000003</c:v>
                </c:pt>
                <c:pt idx="2">
                  <c:v>36.65</c:v>
                </c:pt>
                <c:pt idx="3">
                  <c:v>30.44</c:v>
                </c:pt>
                <c:pt idx="4">
                  <c:v>38.15</c:v>
                </c:pt>
              </c:numCache>
            </c:numRef>
          </c:val>
          <c:extLst>
            <c:ext xmlns:c16="http://schemas.microsoft.com/office/drawing/2014/chart" uri="{C3380CC4-5D6E-409C-BE32-E72D297353CC}">
              <c16:uniqueId val="{00000000-0D2A-4024-9943-A00D275B5CB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74.3</c:v>
                </c:pt>
                <c:pt idx="3">
                  <c:v>72.260000000000005</c:v>
                </c:pt>
                <c:pt idx="4">
                  <c:v>71.84</c:v>
                </c:pt>
              </c:numCache>
            </c:numRef>
          </c:val>
          <c:smooth val="0"/>
          <c:extLst>
            <c:ext xmlns:c16="http://schemas.microsoft.com/office/drawing/2014/chart" uri="{C3380CC4-5D6E-409C-BE32-E72D297353CC}">
              <c16:uniqueId val="{00000001-0D2A-4024-9943-A00D275B5CB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521.66</c:v>
                </c:pt>
                <c:pt idx="1">
                  <c:v>528.89</c:v>
                </c:pt>
                <c:pt idx="2">
                  <c:v>495.36</c:v>
                </c:pt>
                <c:pt idx="3">
                  <c:v>598.77</c:v>
                </c:pt>
                <c:pt idx="4">
                  <c:v>477.79</c:v>
                </c:pt>
              </c:numCache>
            </c:numRef>
          </c:val>
          <c:extLst>
            <c:ext xmlns:c16="http://schemas.microsoft.com/office/drawing/2014/chart" uri="{C3380CC4-5D6E-409C-BE32-E72D297353CC}">
              <c16:uniqueId val="{00000000-7F29-4489-AE37-BF122CB8077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221.81</c:v>
                </c:pt>
                <c:pt idx="3">
                  <c:v>230.02</c:v>
                </c:pt>
                <c:pt idx="4">
                  <c:v>228.47</c:v>
                </c:pt>
              </c:numCache>
            </c:numRef>
          </c:val>
          <c:smooth val="0"/>
          <c:extLst>
            <c:ext xmlns:c16="http://schemas.microsoft.com/office/drawing/2014/chart" uri="{C3380CC4-5D6E-409C-BE32-E72D297353CC}">
              <c16:uniqueId val="{00000001-7F29-4489-AE37-BF122CB8077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礼文町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2477</v>
      </c>
      <c r="AM8" s="69"/>
      <c r="AN8" s="69"/>
      <c r="AO8" s="69"/>
      <c r="AP8" s="69"/>
      <c r="AQ8" s="69"/>
      <c r="AR8" s="69"/>
      <c r="AS8" s="69"/>
      <c r="AT8" s="68">
        <f>データ!T6</f>
        <v>81.64</v>
      </c>
      <c r="AU8" s="68"/>
      <c r="AV8" s="68"/>
      <c r="AW8" s="68"/>
      <c r="AX8" s="68"/>
      <c r="AY8" s="68"/>
      <c r="AZ8" s="68"/>
      <c r="BA8" s="68"/>
      <c r="BB8" s="68">
        <f>データ!U6</f>
        <v>30.34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63.17</v>
      </c>
      <c r="Q10" s="68"/>
      <c r="R10" s="68"/>
      <c r="S10" s="68"/>
      <c r="T10" s="68"/>
      <c r="U10" s="68"/>
      <c r="V10" s="68"/>
      <c r="W10" s="68">
        <f>データ!Q6</f>
        <v>72.069999999999993</v>
      </c>
      <c r="X10" s="68"/>
      <c r="Y10" s="68"/>
      <c r="Z10" s="68"/>
      <c r="AA10" s="68"/>
      <c r="AB10" s="68"/>
      <c r="AC10" s="68"/>
      <c r="AD10" s="69">
        <f>データ!R6</f>
        <v>3550</v>
      </c>
      <c r="AE10" s="69"/>
      <c r="AF10" s="69"/>
      <c r="AG10" s="69"/>
      <c r="AH10" s="69"/>
      <c r="AI10" s="69"/>
      <c r="AJ10" s="69"/>
      <c r="AK10" s="2"/>
      <c r="AL10" s="69">
        <f>データ!V6</f>
        <v>1535</v>
      </c>
      <c r="AM10" s="69"/>
      <c r="AN10" s="69"/>
      <c r="AO10" s="69"/>
      <c r="AP10" s="69"/>
      <c r="AQ10" s="69"/>
      <c r="AR10" s="69"/>
      <c r="AS10" s="69"/>
      <c r="AT10" s="68">
        <f>データ!W6</f>
        <v>0.59</v>
      </c>
      <c r="AU10" s="68"/>
      <c r="AV10" s="68"/>
      <c r="AW10" s="68"/>
      <c r="AX10" s="68"/>
      <c r="AY10" s="68"/>
      <c r="AZ10" s="68"/>
      <c r="BA10" s="68"/>
      <c r="BB10" s="68">
        <f>データ!X6</f>
        <v>2601.69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45</v>
      </c>
      <c r="O86" s="26" t="str">
        <f>データ!EO6</f>
        <v>【0.28】</v>
      </c>
    </row>
  </sheetData>
  <sheetProtection algorithmName="SHA-512" hashValue="dvmGMMMilZRsnTHNgMSbhk5INWlh8UV6bfn4h7MlQetLtV24VkLciZ/8sqzFsfJjHhg2ACyZgKXcVO3wU3ABIA==" saltValue="xoftBrNi+tQdsVSxlBZRT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15172</v>
      </c>
      <c r="D6" s="33">
        <f t="shared" si="3"/>
        <v>47</v>
      </c>
      <c r="E6" s="33">
        <f t="shared" si="3"/>
        <v>17</v>
      </c>
      <c r="F6" s="33">
        <f t="shared" si="3"/>
        <v>4</v>
      </c>
      <c r="G6" s="33">
        <f t="shared" si="3"/>
        <v>0</v>
      </c>
      <c r="H6" s="33" t="str">
        <f t="shared" si="3"/>
        <v>北海道　礼文町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63.17</v>
      </c>
      <c r="Q6" s="34">
        <f t="shared" si="3"/>
        <v>72.069999999999993</v>
      </c>
      <c r="R6" s="34">
        <f t="shared" si="3"/>
        <v>3550</v>
      </c>
      <c r="S6" s="34">
        <f t="shared" si="3"/>
        <v>2477</v>
      </c>
      <c r="T6" s="34">
        <f t="shared" si="3"/>
        <v>81.64</v>
      </c>
      <c r="U6" s="34">
        <f t="shared" si="3"/>
        <v>30.34</v>
      </c>
      <c r="V6" s="34">
        <f t="shared" si="3"/>
        <v>1535</v>
      </c>
      <c r="W6" s="34">
        <f t="shared" si="3"/>
        <v>0.59</v>
      </c>
      <c r="X6" s="34">
        <f t="shared" si="3"/>
        <v>2601.69</v>
      </c>
      <c r="Y6" s="35">
        <f>IF(Y7="",NA(),Y7)</f>
        <v>35.69</v>
      </c>
      <c r="Z6" s="35">
        <f t="shared" ref="Z6:AH6" si="4">IF(Z7="",NA(),Z7)</f>
        <v>33.85</v>
      </c>
      <c r="AA6" s="35">
        <f t="shared" si="4"/>
        <v>36.840000000000003</v>
      </c>
      <c r="AB6" s="35">
        <f t="shared" si="4"/>
        <v>31.5</v>
      </c>
      <c r="AC6" s="35">
        <f t="shared" si="4"/>
        <v>35.06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3326.88</v>
      </c>
      <c r="BI6" s="35">
        <f t="shared" si="7"/>
        <v>3276.76</v>
      </c>
      <c r="BJ6" s="35">
        <f t="shared" si="7"/>
        <v>3131.36</v>
      </c>
      <c r="BK6" s="35">
        <f t="shared" si="7"/>
        <v>1673.47</v>
      </c>
      <c r="BL6" s="35">
        <f t="shared" si="7"/>
        <v>1592.72</v>
      </c>
      <c r="BM6" s="35">
        <f t="shared" si="7"/>
        <v>1243.71</v>
      </c>
      <c r="BN6" s="35">
        <f t="shared" si="7"/>
        <v>1194.1500000000001</v>
      </c>
      <c r="BO6" s="35">
        <f t="shared" si="7"/>
        <v>1206.79</v>
      </c>
      <c r="BP6" s="34" t="str">
        <f>IF(BP7="","",IF(BP7="-","【-】","【"&amp;SUBSTITUTE(TEXT(BP7,"#,##0.00"),"-","△")&amp;"】"))</f>
        <v>【1,218.70】</v>
      </c>
      <c r="BQ6" s="35">
        <f>IF(BQ7="",NA(),BQ7)</f>
        <v>34.549999999999997</v>
      </c>
      <c r="BR6" s="35">
        <f t="shared" ref="BR6:BZ6" si="8">IF(BR7="",NA(),BR7)</f>
        <v>34.200000000000003</v>
      </c>
      <c r="BS6" s="35">
        <f t="shared" si="8"/>
        <v>36.65</v>
      </c>
      <c r="BT6" s="35">
        <f t="shared" si="8"/>
        <v>30.44</v>
      </c>
      <c r="BU6" s="35">
        <f t="shared" si="8"/>
        <v>38.15</v>
      </c>
      <c r="BV6" s="35">
        <f t="shared" si="8"/>
        <v>49.22</v>
      </c>
      <c r="BW6" s="35">
        <f t="shared" si="8"/>
        <v>53.7</v>
      </c>
      <c r="BX6" s="35">
        <f t="shared" si="8"/>
        <v>74.3</v>
      </c>
      <c r="BY6" s="35">
        <f t="shared" si="8"/>
        <v>72.260000000000005</v>
      </c>
      <c r="BZ6" s="35">
        <f t="shared" si="8"/>
        <v>71.84</v>
      </c>
      <c r="CA6" s="34" t="str">
        <f>IF(CA7="","",IF(CA7="-","【-】","【"&amp;SUBSTITUTE(TEXT(CA7,"#,##0.00"),"-","△")&amp;"】"))</f>
        <v>【74.17】</v>
      </c>
      <c r="CB6" s="35">
        <f>IF(CB7="",NA(),CB7)</f>
        <v>521.66</v>
      </c>
      <c r="CC6" s="35">
        <f t="shared" ref="CC6:CK6" si="9">IF(CC7="",NA(),CC7)</f>
        <v>528.89</v>
      </c>
      <c r="CD6" s="35">
        <f t="shared" si="9"/>
        <v>495.36</v>
      </c>
      <c r="CE6" s="35">
        <f t="shared" si="9"/>
        <v>598.77</v>
      </c>
      <c r="CF6" s="35">
        <f t="shared" si="9"/>
        <v>477.79</v>
      </c>
      <c r="CG6" s="35">
        <f t="shared" si="9"/>
        <v>332.02</v>
      </c>
      <c r="CH6" s="35">
        <f t="shared" si="9"/>
        <v>300.35000000000002</v>
      </c>
      <c r="CI6" s="35">
        <f t="shared" si="9"/>
        <v>221.81</v>
      </c>
      <c r="CJ6" s="35">
        <f t="shared" si="9"/>
        <v>230.02</v>
      </c>
      <c r="CK6" s="35">
        <f t="shared" si="9"/>
        <v>228.47</v>
      </c>
      <c r="CL6" s="34" t="str">
        <f>IF(CL7="","",IF(CL7="-","【-】","【"&amp;SUBSTITUTE(TEXT(CL7,"#,##0.00"),"-","△")&amp;"】"))</f>
        <v>【218.56】</v>
      </c>
      <c r="CM6" s="35">
        <f>IF(CM7="",NA(),CM7)</f>
        <v>53.97</v>
      </c>
      <c r="CN6" s="35">
        <f t="shared" ref="CN6:CV6" si="10">IF(CN7="",NA(),CN7)</f>
        <v>45.48</v>
      </c>
      <c r="CO6" s="35">
        <f t="shared" si="10"/>
        <v>36.03</v>
      </c>
      <c r="CP6" s="35">
        <f t="shared" si="10"/>
        <v>53.15</v>
      </c>
      <c r="CQ6" s="35">
        <f t="shared" si="10"/>
        <v>45.14</v>
      </c>
      <c r="CR6" s="35">
        <f t="shared" si="10"/>
        <v>36.65</v>
      </c>
      <c r="CS6" s="35">
        <f t="shared" si="10"/>
        <v>37.72</v>
      </c>
      <c r="CT6" s="35">
        <f t="shared" si="10"/>
        <v>43.36</v>
      </c>
      <c r="CU6" s="35">
        <f t="shared" si="10"/>
        <v>42.56</v>
      </c>
      <c r="CV6" s="35">
        <f t="shared" si="10"/>
        <v>42.47</v>
      </c>
      <c r="CW6" s="34" t="str">
        <f>IF(CW7="","",IF(CW7="-","【-】","【"&amp;SUBSTITUTE(TEXT(CW7,"#,##0.00"),"-","△")&amp;"】"))</f>
        <v>【42.86】</v>
      </c>
      <c r="CX6" s="35">
        <f>IF(CX7="",NA(),CX7)</f>
        <v>84.62</v>
      </c>
      <c r="CY6" s="35">
        <f t="shared" ref="CY6:DG6" si="11">IF(CY7="",NA(),CY7)</f>
        <v>83.26</v>
      </c>
      <c r="CZ6" s="35">
        <f t="shared" si="11"/>
        <v>83.61</v>
      </c>
      <c r="DA6" s="35">
        <f t="shared" si="11"/>
        <v>82.9</v>
      </c>
      <c r="DB6" s="35">
        <f t="shared" si="11"/>
        <v>87.43</v>
      </c>
      <c r="DC6" s="35">
        <f t="shared" si="11"/>
        <v>68.83</v>
      </c>
      <c r="DD6" s="35">
        <f t="shared" si="11"/>
        <v>68.459999999999994</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0.09</v>
      </c>
      <c r="EM6" s="35">
        <f t="shared" si="14"/>
        <v>0.13</v>
      </c>
      <c r="EN6" s="35">
        <f t="shared" si="14"/>
        <v>0.36</v>
      </c>
      <c r="EO6" s="34" t="str">
        <f>IF(EO7="","",IF(EO7="-","【-】","【"&amp;SUBSTITUTE(TEXT(EO7,"#,##0.00"),"-","△")&amp;"】"))</f>
        <v>【0.28】</v>
      </c>
    </row>
    <row r="7" spans="1:145" s="36" customFormat="1" x14ac:dyDescent="0.15">
      <c r="A7" s="28"/>
      <c r="B7" s="37">
        <v>2019</v>
      </c>
      <c r="C7" s="37">
        <v>15172</v>
      </c>
      <c r="D7" s="37">
        <v>47</v>
      </c>
      <c r="E7" s="37">
        <v>17</v>
      </c>
      <c r="F7" s="37">
        <v>4</v>
      </c>
      <c r="G7" s="37">
        <v>0</v>
      </c>
      <c r="H7" s="37" t="s">
        <v>99</v>
      </c>
      <c r="I7" s="37" t="s">
        <v>100</v>
      </c>
      <c r="J7" s="37" t="s">
        <v>101</v>
      </c>
      <c r="K7" s="37" t="s">
        <v>102</v>
      </c>
      <c r="L7" s="37" t="s">
        <v>103</v>
      </c>
      <c r="M7" s="37" t="s">
        <v>104</v>
      </c>
      <c r="N7" s="38" t="s">
        <v>105</v>
      </c>
      <c r="O7" s="38" t="s">
        <v>106</v>
      </c>
      <c r="P7" s="38">
        <v>63.17</v>
      </c>
      <c r="Q7" s="38">
        <v>72.069999999999993</v>
      </c>
      <c r="R7" s="38">
        <v>3550</v>
      </c>
      <c r="S7" s="38">
        <v>2477</v>
      </c>
      <c r="T7" s="38">
        <v>81.64</v>
      </c>
      <c r="U7" s="38">
        <v>30.34</v>
      </c>
      <c r="V7" s="38">
        <v>1535</v>
      </c>
      <c r="W7" s="38">
        <v>0.59</v>
      </c>
      <c r="X7" s="38">
        <v>2601.69</v>
      </c>
      <c r="Y7" s="38">
        <v>35.69</v>
      </c>
      <c r="Z7" s="38">
        <v>33.85</v>
      </c>
      <c r="AA7" s="38">
        <v>36.840000000000003</v>
      </c>
      <c r="AB7" s="38">
        <v>31.5</v>
      </c>
      <c r="AC7" s="38">
        <v>35.06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3326.88</v>
      </c>
      <c r="BI7" s="38">
        <v>3276.76</v>
      </c>
      <c r="BJ7" s="38">
        <v>3131.36</v>
      </c>
      <c r="BK7" s="38">
        <v>1673.47</v>
      </c>
      <c r="BL7" s="38">
        <v>1592.72</v>
      </c>
      <c r="BM7" s="38">
        <v>1243.71</v>
      </c>
      <c r="BN7" s="38">
        <v>1194.1500000000001</v>
      </c>
      <c r="BO7" s="38">
        <v>1206.79</v>
      </c>
      <c r="BP7" s="38">
        <v>1218.7</v>
      </c>
      <c r="BQ7" s="38">
        <v>34.549999999999997</v>
      </c>
      <c r="BR7" s="38">
        <v>34.200000000000003</v>
      </c>
      <c r="BS7" s="38">
        <v>36.65</v>
      </c>
      <c r="BT7" s="38">
        <v>30.44</v>
      </c>
      <c r="BU7" s="38">
        <v>38.15</v>
      </c>
      <c r="BV7" s="38">
        <v>49.22</v>
      </c>
      <c r="BW7" s="38">
        <v>53.7</v>
      </c>
      <c r="BX7" s="38">
        <v>74.3</v>
      </c>
      <c r="BY7" s="38">
        <v>72.260000000000005</v>
      </c>
      <c r="BZ7" s="38">
        <v>71.84</v>
      </c>
      <c r="CA7" s="38">
        <v>74.17</v>
      </c>
      <c r="CB7" s="38">
        <v>521.66</v>
      </c>
      <c r="CC7" s="38">
        <v>528.89</v>
      </c>
      <c r="CD7" s="38">
        <v>495.36</v>
      </c>
      <c r="CE7" s="38">
        <v>598.77</v>
      </c>
      <c r="CF7" s="38">
        <v>477.79</v>
      </c>
      <c r="CG7" s="38">
        <v>332.02</v>
      </c>
      <c r="CH7" s="38">
        <v>300.35000000000002</v>
      </c>
      <c r="CI7" s="38">
        <v>221.81</v>
      </c>
      <c r="CJ7" s="38">
        <v>230.02</v>
      </c>
      <c r="CK7" s="38">
        <v>228.47</v>
      </c>
      <c r="CL7" s="38">
        <v>218.56</v>
      </c>
      <c r="CM7" s="38">
        <v>53.97</v>
      </c>
      <c r="CN7" s="38">
        <v>45.48</v>
      </c>
      <c r="CO7" s="38">
        <v>36.03</v>
      </c>
      <c r="CP7" s="38">
        <v>53.15</v>
      </c>
      <c r="CQ7" s="38">
        <v>45.14</v>
      </c>
      <c r="CR7" s="38">
        <v>36.65</v>
      </c>
      <c r="CS7" s="38">
        <v>37.72</v>
      </c>
      <c r="CT7" s="38">
        <v>43.36</v>
      </c>
      <c r="CU7" s="38">
        <v>42.56</v>
      </c>
      <c r="CV7" s="38">
        <v>42.47</v>
      </c>
      <c r="CW7" s="38">
        <v>42.86</v>
      </c>
      <c r="CX7" s="38">
        <v>84.62</v>
      </c>
      <c r="CY7" s="38">
        <v>83.26</v>
      </c>
      <c r="CZ7" s="38">
        <v>83.61</v>
      </c>
      <c r="DA7" s="38">
        <v>82.9</v>
      </c>
      <c r="DB7" s="38">
        <v>87.43</v>
      </c>
      <c r="DC7" s="38">
        <v>68.83</v>
      </c>
      <c r="DD7" s="38">
        <v>68.459999999999994</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2020-12-04T02:51:47Z</dcterms:created>
  <dcterms:modified xsi:type="dcterms:W3CDTF">2021-01-22T03:00:16Z</dcterms:modified>
  <cp:category/>
</cp:coreProperties>
</file>